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3715" windowHeight="9855"/>
  </bookViews>
  <sheets>
    <sheet name="Sheet1" sheetId="1" r:id="rId1"/>
    <sheet name="Sheet2" sheetId="2" r:id="rId2"/>
    <sheet name="Sheet3" sheetId="3" r:id="rId3"/>
  </sheets>
  <calcPr calcId="125725"/>
  <fileRecoveryPr repairLoad="1"/>
</workbook>
</file>

<file path=xl/calcChain.xml><?xml version="1.0" encoding="utf-8"?>
<calcChain xmlns="http://schemas.openxmlformats.org/spreadsheetml/2006/main">
  <c r="F14" i="1"/>
  <c r="F8"/>
  <c r="F13"/>
  <c r="F12"/>
  <c r="F11"/>
  <c r="F9"/>
  <c r="F10"/>
  <c r="I32" l="1"/>
  <c r="I28" l="1"/>
  <c r="I33"/>
  <c r="I34"/>
  <c r="I16"/>
  <c r="I38" l="1"/>
  <c r="I40" s="1"/>
</calcChain>
</file>

<file path=xl/sharedStrings.xml><?xml version="1.0" encoding="utf-8"?>
<sst xmlns="http://schemas.openxmlformats.org/spreadsheetml/2006/main" count="90" uniqueCount="72">
  <si>
    <t>Date</t>
  </si>
  <si>
    <t>km</t>
  </si>
  <si>
    <t>Japan Biking Services</t>
  </si>
  <si>
    <t>Itinerary &amp; Quotation</t>
  </si>
  <si>
    <t>x</t>
  </si>
  <si>
    <t>Lake Yamanakako - Hotorinite</t>
  </si>
  <si>
    <t>Paul Nigg
March-April 2012 - Kanto &amp; Kyushu</t>
  </si>
  <si>
    <t>from Tokyo: Kanto &amp; Mt Fuji</t>
  </si>
  <si>
    <t>from Izumi: Island Hopping</t>
  </si>
  <si>
    <t>From Tokyo along the old Tokaido road to historic city Kamakura. Optional 12km sightseeing tour in Kamakura.</t>
  </si>
  <si>
    <t>Visit Enoshima and further west along the coast to Odawara Castle, partly on the historic Tokaido Route.</t>
  </si>
  <si>
    <t>Today we go down south to Izu Peninsula. Atami onsen is since long the posh resort town for rich Tokyoites. We stay on the jagged Jogasaki coast, makes for a sweet sunrise tomorrow morning.</t>
  </si>
  <si>
    <t>One more day of Izu Peninsula: the gold mine in Toi and the fantastic views on Mt Fuji across Suruga bay. We understand why the imperial family chose this spot for their holiday villa. We arrive in Numazu for a beer at the Baird Brewery.</t>
  </si>
  <si>
    <t>Early risers can visit the fish auction in Numazu Port, followed by sashimi breakfast. Then on the bike again to Mishima for a shrine visit and Rakajyu Park. Further uphill and inland to Yamanakako, one of Mt Fuji's five lakes. Unforgettable views of Mt Fuji once more.</t>
  </si>
  <si>
    <t>After a short climb it is all the way down on Doshimichi road back to Tokyo.</t>
  </si>
  <si>
    <t>BLD (2)</t>
  </si>
  <si>
    <t>(2)</t>
  </si>
  <si>
    <t>(1)</t>
  </si>
  <si>
    <t xml:space="preserve">Accommodation prices upon booking might differ slightly from this quoted price. Sometimes more, sometimes less. If the accommodation cost upon booking turns out to be 10% higher than in this quote, we will contact you to find a solution. For a difference less than 10%, we will make the booking.  </t>
  </si>
  <si>
    <t>B=Breakfast, L=Lunch, D=Dinner</t>
  </si>
  <si>
    <t>(3)</t>
  </si>
  <si>
    <t># (1)</t>
  </si>
  <si>
    <t>This number also refers to the GPS route.</t>
  </si>
  <si>
    <t>Description</t>
  </si>
  <si>
    <t>Destination - Hotel</t>
  </si>
  <si>
    <t>(4)</t>
  </si>
  <si>
    <t>For indicative purpose only. Exchange rates as of 16 Feb 2012.</t>
  </si>
  <si>
    <t># (4)</t>
  </si>
  <si>
    <t>Total (5)</t>
  </si>
  <si>
    <t>(5)</t>
  </si>
  <si>
    <t>Number of days. E.g. 1 week for 2 people makes 14 days.</t>
  </si>
  <si>
    <t>Price per day</t>
  </si>
  <si>
    <t>Total</t>
  </si>
  <si>
    <t>PROPOSAL 1</t>
  </si>
  <si>
    <t>PROPOSAL 2</t>
  </si>
  <si>
    <t>Shipping</t>
  </si>
  <si>
    <t>Bike rental</t>
  </si>
  <si>
    <t>Day</t>
  </si>
  <si>
    <t>BD</t>
  </si>
  <si>
    <t>Subtotal Accommodation</t>
  </si>
  <si>
    <t>tour set-up fee</t>
  </si>
  <si>
    <t>tour day fee</t>
  </si>
  <si>
    <t>GPS rental</t>
  </si>
  <si>
    <t>Subtotal Japan Biking</t>
  </si>
  <si>
    <t>For Japan Biking
Thomas Holvoet</t>
  </si>
  <si>
    <t>Numazu - Riverside Hotel</t>
  </si>
  <si>
    <t>Shuzenji - Wakou Hotel</t>
  </si>
  <si>
    <t>Jogasaki coast - Marine Herb</t>
  </si>
  <si>
    <t>Odawara - Business Ryokan Kaneko</t>
  </si>
  <si>
    <t>Kamakura - Kamakura Guest House</t>
  </si>
  <si>
    <t>Price (3)</t>
  </si>
  <si>
    <t>Izumi. Visit samurai neighbourhood and samurai residence. Visit Crane Museum and crane nesting grounds. From late October to late March, thousands of cranes leave their cold homes in Siberia to spend winter in mild Izumi city. We cross the spectacular Kuranoseto bridge to Nagashima island. Riding along the rolling coastal road we arrive at the Kuranomoto Ferry Port for a ferry to Ushibuka on Amakusa island. One last stretch to Amuri Onsen in Kawaura.</t>
  </si>
  <si>
    <t>Thu</t>
  </si>
  <si>
    <t>Fri</t>
  </si>
  <si>
    <t>Sat</t>
  </si>
  <si>
    <t>Sun</t>
  </si>
  <si>
    <t>Mon</t>
  </si>
  <si>
    <t>Tue</t>
  </si>
  <si>
    <t>Wed</t>
  </si>
  <si>
    <t>Maejima - Megumisou hotel ryokan</t>
  </si>
  <si>
    <t>Kawaura - Amuri Onsen</t>
  </si>
  <si>
    <t>Oniike Amakusa - Mitsuhama so</t>
  </si>
  <si>
    <t>Nagasaki - International Hostel Akari</t>
  </si>
  <si>
    <t>"</t>
  </si>
  <si>
    <t>Shishijima - Umenoya
No website</t>
  </si>
  <si>
    <t>The ferry brings us to Shimabara Peninsula, crowned by Mount Unzen. We keep to the coast, riding Tachibanawan Bay. Lunch in Kohama, maybe followed by a soak in that fairytale old onsen. We ride on and on until we start the 200m climb across the Nagasaki peninsula in Tanakamachi town. A fantastic climb on the old post road, once ridden in opposite direction by our illustrious ancestor Thomas Stevens. You find his delightful report on our website. He had to pay toll here at Himitoge pass. We don't, but swiftly zoom downhill to magnificent Nagasaki, basking in its bay. We spend the rest of the afternoon exploring the city: Dejima Wharf, the harrowing A-bomb museum and Glover Garden.</t>
  </si>
  <si>
    <t>A short crossing of Nagasaki peninsula and we take a ferry in Mogi back to Amakusa, Tomioka. We've done this stretch before, boobie rock again, Tsushijima, we say hello and have a tea in Mitsuhama so. From here, new roads again to Hondo, Amakusa's main city. After a delicious curry at the Baobab we cross the Sedohodokyo pedestrian bridge and land on Kami-Amakusa, the upper island. We find our own private highway on the spine of the island with fantastic views on both Ariake and Yatsushiro Inland Seas. Shimabara Bay and Mount Unzen loom on the horizon. We hit Matsushimabashi, the first bridge of the Amakusa Pearl Line linking Amakusa with mainland Kyushu and the rest of Japan. Constructed in the hope of attracting more tourists to the poorer islands, it turned out the opposite. Young people discovered life across the sea and soon Amakusa suffered another drain of people. Don't ponder too much because there we already arrive at our lodgings on Maejima.</t>
  </si>
  <si>
    <t>Today is true island hopping day. Please let me elaborate. We start on tiny Maejima (500m in diameter), across Maeshimahashi bridge to almost invisible Ikeshima, then an unnamed island, just big enough for yet another bridge support, same with Oikejima. This is the Amakusa Pearl Line at its best. After crossing Nakanohashi, Nagaurajima looks like a kilometer long dragon, leading the dead end road to Hiaijima. By now, you guessed that shima/jima means island in Japanese and hashi/bashi is bridge. We backtrack on Nagaurajima and cross the 4th big bridge, Oyanobashi to Oyanoshima. Here we explore the north coast before we reach the last bridge, Tenmonbashi, connecting Amakusa with mainland Kyushu. Tenmonbashi means  "Gate to Heaven", I don't know in which direction it is meant. We're on the mainland for only 5 km before the next hop. Tobaseohashi to the homonymous island. At the little port, a friendly fisherman crosses us to Iwajima. Higashiosuibashi, Yagoshima, Nishioibashi and back to Oyanoshima. You know the drill. Now we finished our loop, all that is left is 4 islands and 5 bridges and we're back on Maeshima. I lost count.</t>
  </si>
  <si>
    <t>The traditional breakfast at Megumisou gets us through most of the morning ride. We are stunned by the rice fields at Osakuyama, arguably the most beautiful terraced rice fields of the Japanese archipel. We arrive back at  the Sedohodokyo pedestrian bridge, maybe time for another curry ? For after lunch, it is going quickly down south towards the Nakada ferry port. Just in time for our ferry to Shishijima, Lion's Island. Finally this is still a real island, not yet connected to modern life.</t>
  </si>
  <si>
    <t>A short warm-up ride to the port and the 8:40 ferry ships us back to Nagashima. The quiet coastal road along Yatsushiro Sea leads us back to mainland Kyushu. Once more the Kuranoseto bridge and further up the Yatsushiro Sea coast back to Izumi. Home !</t>
  </si>
  <si>
    <t>Further south to the Japanese dolls in Inatori and the cherry blossoms in Kawazu. From there we ride inland on the same road once followed by the Dancing Girl of Izu in Kawabata's novel: the ryokan, the Seven Waterfalls, the old Amagi tunnel, Yugashima onsen… all the way to Shuzenji. After dinner an evening stroll along the bamboo path and then a good night sleep, dreaming of dancing girls.</t>
  </si>
  <si>
    <t>In the morning we ride along the breathtaking Sunset Line and admire the churches of Sakitsu &amp; Oe.
The Sakitsu church has especially interesting architecture with a tatami floor, creating a unique interior where Christian culture and the simple elements of fishing village life in Amakusa are juxtaposed. Now it is time for a sushi snack.
Further on following the Sunset Line. Postcard views on the rocky shoreline. We arrive at the Castle of Tomioka, also known as the Lying Dragon Castle. Fantastic view from the tower. We see the 'Beak of Sand' sandbank. On the horizon, across the Amakusa-nada Sea, looms the active vulcano Unzen. After all this excitement, time for a bento boxed lunch picnic on the beautiful beach. Byebye Lying Dragon, we'll be back in two days.
We stay in Oniike in front of the ferry terminal. Tomorrow we'll hop on. But first a delicious seafood dinner.</t>
  </si>
</sst>
</file>

<file path=xl/styles.xml><?xml version="1.0" encoding="utf-8"?>
<styleSheet xmlns="http://schemas.openxmlformats.org/spreadsheetml/2006/main">
  <numFmts count="4">
    <numFmt numFmtId="164" formatCode="[$$-409]#,##0;[$$-409]#,##0"/>
    <numFmt numFmtId="165" formatCode="[$¥-411]#,##0;[$¥-411]#,##0"/>
    <numFmt numFmtId="173" formatCode="_-[$$-409]* #,##0_ ;_-[$$-409]* \-#,##0\ ;_-[$$-409]* &quot;-&quot;??_ ;_-@_ "/>
    <numFmt numFmtId="184" formatCode="_-[$€-2]\ * #,##0.00_-;\-[$€-2]\ * #,##0.00_-;_-[$€-2]\ * &quot;-&quot;??_-;_-@_-"/>
  </numFmts>
  <fonts count="10">
    <font>
      <sz val="11"/>
      <color theme="1"/>
      <name val="Calibri"/>
      <family val="2"/>
      <charset val="128"/>
      <scheme val="minor"/>
    </font>
    <font>
      <sz val="6"/>
      <name val="Calibri"/>
      <family val="2"/>
      <charset val="128"/>
      <scheme val="minor"/>
    </font>
    <font>
      <u/>
      <sz val="11"/>
      <color theme="10"/>
      <name val="ＭＳ Ｐゴシック"/>
      <family val="3"/>
      <charset val="128"/>
    </font>
    <font>
      <sz val="11"/>
      <color theme="1"/>
      <name val="Calibri"/>
      <family val="3"/>
      <charset val="128"/>
      <scheme val="minor"/>
    </font>
    <font>
      <sz val="11"/>
      <name val="Calibri"/>
      <family val="2"/>
      <charset val="128"/>
      <scheme val="minor"/>
    </font>
    <font>
      <b/>
      <sz val="11"/>
      <name val="Calibri"/>
      <family val="3"/>
      <charset val="128"/>
      <scheme val="minor"/>
    </font>
    <font>
      <b/>
      <sz val="11"/>
      <name val="Calibri"/>
      <family val="2"/>
      <scheme val="minor"/>
    </font>
    <font>
      <sz val="11"/>
      <name val="Calibri"/>
      <family val="3"/>
      <charset val="128"/>
      <scheme val="minor"/>
    </font>
    <font>
      <u/>
      <sz val="11"/>
      <name val="ＭＳ Ｐゴシック"/>
      <family val="3"/>
      <charset val="128"/>
    </font>
    <font>
      <i/>
      <sz val="11"/>
      <name val="Calibri"/>
      <family val="3"/>
      <charset val="128"/>
      <scheme val="minor"/>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93">
    <xf numFmtId="0" fontId="0" fillId="0" borderId="0" xfId="0">
      <alignment vertical="center"/>
    </xf>
    <xf numFmtId="0" fontId="2" fillId="0" borderId="0" xfId="1" applyFill="1" applyBorder="1" applyAlignment="1" applyProtection="1">
      <alignment vertical="center"/>
    </xf>
    <xf numFmtId="0" fontId="2" fillId="0" borderId="0" xfId="1" applyFill="1" applyBorder="1" applyAlignment="1" applyProtection="1"/>
    <xf numFmtId="0" fontId="2" fillId="0" borderId="0" xfId="1" applyBorder="1" applyAlignment="1" applyProtection="1">
      <alignment vertical="center"/>
    </xf>
    <xf numFmtId="0" fontId="3" fillId="0" borderId="0" xfId="0" applyFont="1" applyFill="1" applyBorder="1" applyAlignment="1">
      <alignment horizontal="center" vertical="center"/>
    </xf>
    <xf numFmtId="0" fontId="4" fillId="0" borderId="0" xfId="0" applyFont="1" applyBorder="1" applyAlignment="1">
      <alignment vertical="center" wrapText="1"/>
    </xf>
    <xf numFmtId="0" fontId="4" fillId="0" borderId="0" xfId="0" applyFont="1" applyFill="1" applyBorder="1">
      <alignment vertical="center"/>
    </xf>
    <xf numFmtId="0" fontId="4" fillId="0" borderId="1" xfId="0" applyFont="1" applyBorder="1" applyAlignment="1">
      <alignment horizontal="left" vertical="center"/>
    </xf>
    <xf numFmtId="0" fontId="4" fillId="0" borderId="2" xfId="0" applyFont="1" applyBorder="1" applyAlignment="1">
      <alignment horizontal="right" vertical="center"/>
    </xf>
    <xf numFmtId="1" fontId="4" fillId="0" borderId="2" xfId="0" applyNumberFormat="1"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 fontId="5" fillId="0" borderId="10" xfId="0" applyNumberFormat="1" applyFont="1" applyBorder="1" applyAlignment="1">
      <alignment horizontal="center"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4" xfId="0" applyFont="1" applyBorder="1" applyAlignment="1">
      <alignment horizontal="left" vertical="center"/>
    </xf>
    <xf numFmtId="0" fontId="5" fillId="0" borderId="0" xfId="0" applyFont="1" applyBorder="1" applyAlignment="1">
      <alignment horizontal="center" vertical="center"/>
    </xf>
    <xf numFmtId="1" fontId="5" fillId="0" borderId="0" xfId="0" applyNumberFormat="1" applyFont="1" applyBorder="1" applyAlignment="1">
      <alignment horizontal="center" vertical="center"/>
    </xf>
    <xf numFmtId="0" fontId="5" fillId="0" borderId="0" xfId="0" applyFont="1" applyBorder="1" applyAlignment="1">
      <alignment vertical="center"/>
    </xf>
    <xf numFmtId="0" fontId="4" fillId="0" borderId="4" xfId="0" applyFont="1" applyBorder="1" applyAlignment="1">
      <alignment horizontal="left" vertical="center"/>
    </xf>
    <xf numFmtId="14" fontId="6" fillId="0" borderId="0" xfId="0" applyNumberFormat="1" applyFont="1" applyBorder="1" applyAlignment="1">
      <alignment horizontal="center" vertical="center"/>
    </xf>
    <xf numFmtId="1" fontId="4" fillId="0" borderId="0" xfId="0" applyNumberFormat="1" applyFont="1" applyBorder="1" applyAlignment="1">
      <alignment horizontal="center" vertical="center"/>
    </xf>
    <xf numFmtId="0" fontId="6" fillId="0" borderId="0" xfId="0" applyFont="1" applyBorder="1" applyAlignment="1">
      <alignment vertical="center" wrapText="1"/>
    </xf>
    <xf numFmtId="0" fontId="7"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14" fontId="4" fillId="0" borderId="0" xfId="0" applyNumberFormat="1" applyFont="1" applyBorder="1" applyAlignment="1">
      <alignment horizontal="right" vertical="center"/>
    </xf>
    <xf numFmtId="0" fontId="7" fillId="0" borderId="0" xfId="0" applyFont="1" applyFill="1" applyBorder="1" applyAlignment="1">
      <alignment horizontal="center" vertical="center"/>
    </xf>
    <xf numFmtId="0" fontId="4" fillId="0" borderId="6" xfId="0" applyFont="1" applyBorder="1" applyAlignment="1">
      <alignment horizontal="left" vertical="center"/>
    </xf>
    <xf numFmtId="14" fontId="4" fillId="0" borderId="7" xfId="0" applyNumberFormat="1" applyFont="1" applyBorder="1" applyAlignment="1">
      <alignment horizontal="right" vertical="center"/>
    </xf>
    <xf numFmtId="1" fontId="4" fillId="0" borderId="7" xfId="0" applyNumberFormat="1" applyFont="1" applyBorder="1" applyAlignment="1">
      <alignment horizontal="center" vertical="center"/>
    </xf>
    <xf numFmtId="0" fontId="4" fillId="0" borderId="7" xfId="0" applyFont="1" applyBorder="1">
      <alignment vertical="center"/>
    </xf>
    <xf numFmtId="0" fontId="7" fillId="0" borderId="7" xfId="0" applyFont="1" applyBorder="1" applyAlignment="1">
      <alignment horizontal="center" vertical="center"/>
    </xf>
    <xf numFmtId="0" fontId="4" fillId="0" borderId="7" xfId="0" applyFont="1" applyBorder="1" applyAlignment="1">
      <alignment horizontal="center" vertical="center"/>
    </xf>
    <xf numFmtId="0" fontId="5" fillId="0" borderId="0" xfId="0" applyFont="1" applyBorder="1" applyAlignment="1">
      <alignment horizontal="left" vertical="center"/>
    </xf>
    <xf numFmtId="14" fontId="5" fillId="0" borderId="0" xfId="0" applyNumberFormat="1" applyFont="1" applyBorder="1" applyAlignment="1">
      <alignment horizontal="right" vertical="center"/>
    </xf>
    <xf numFmtId="0" fontId="5" fillId="0" borderId="0" xfId="0" applyFont="1" applyFill="1" applyBorder="1">
      <alignment vertical="center"/>
    </xf>
    <xf numFmtId="0" fontId="5" fillId="0" borderId="0" xfId="0" applyFont="1" applyBorder="1">
      <alignment vertical="center"/>
    </xf>
    <xf numFmtId="0" fontId="4" fillId="0" borderId="14" xfId="0" applyFont="1" applyBorder="1" applyAlignment="1">
      <alignment horizontal="left" vertical="center"/>
    </xf>
    <xf numFmtId="14" fontId="4" fillId="0" borderId="13" xfId="0" applyNumberFormat="1" applyFont="1" applyBorder="1" applyAlignment="1">
      <alignment horizontal="right" vertical="center"/>
    </xf>
    <xf numFmtId="1" fontId="4" fillId="0" borderId="13" xfId="0" applyNumberFormat="1" applyFont="1" applyBorder="1" applyAlignment="1">
      <alignment horizontal="center" vertical="center"/>
    </xf>
    <xf numFmtId="0" fontId="4"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xf>
    <xf numFmtId="165" fontId="5" fillId="0" borderId="0" xfId="0"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Font="1" applyFill="1" applyBorder="1" applyAlignment="1">
      <alignment horizontal="center" vertical="center"/>
    </xf>
    <xf numFmtId="0" fontId="5" fillId="0" borderId="9" xfId="0" applyFont="1" applyBorder="1" applyAlignment="1">
      <alignment horizontal="left" vertical="center"/>
    </xf>
    <xf numFmtId="14" fontId="5" fillId="0" borderId="10" xfId="0" applyNumberFormat="1" applyFont="1" applyBorder="1" applyAlignment="1">
      <alignment horizontal="right" vertical="center"/>
    </xf>
    <xf numFmtId="0" fontId="5" fillId="0" borderId="10" xfId="0" applyFont="1" applyFill="1" applyBorder="1">
      <alignment vertical="center"/>
    </xf>
    <xf numFmtId="165" fontId="5" fillId="0" borderId="11" xfId="0" applyNumberFormat="1" applyFont="1" applyBorder="1" applyAlignment="1">
      <alignment horizontal="right" vertical="center"/>
    </xf>
    <xf numFmtId="0" fontId="8" fillId="0" borderId="0" xfId="1" applyFont="1" applyFill="1" applyBorder="1" applyAlignment="1" applyProtection="1">
      <alignment vertical="center"/>
    </xf>
    <xf numFmtId="164" fontId="4" fillId="0" borderId="5" xfId="0" applyNumberFormat="1" applyFont="1" applyBorder="1" applyAlignment="1">
      <alignment horizontal="right" vertical="center"/>
    </xf>
    <xf numFmtId="164" fontId="4" fillId="0" borderId="5" xfId="0" applyNumberFormat="1" applyFont="1" applyFill="1" applyBorder="1" applyAlignment="1">
      <alignment horizontal="right" vertical="center"/>
    </xf>
    <xf numFmtId="0" fontId="4" fillId="0" borderId="0"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right" vertical="center"/>
    </xf>
    <xf numFmtId="1" fontId="5" fillId="0" borderId="2" xfId="0" applyNumberFormat="1" applyFont="1" applyBorder="1" applyAlignment="1">
      <alignment horizontal="center" vertical="center"/>
    </xf>
    <xf numFmtId="14" fontId="5" fillId="0" borderId="2" xfId="0" applyNumberFormat="1" applyFont="1" applyBorder="1" applyAlignment="1">
      <alignment horizontal="left" vertical="center"/>
    </xf>
    <xf numFmtId="0" fontId="5" fillId="0" borderId="2" xfId="0" applyFont="1" applyBorder="1" applyAlignment="1">
      <alignment horizontal="center" vertical="center"/>
    </xf>
    <xf numFmtId="0" fontId="5" fillId="0" borderId="2" xfId="0" applyFont="1" applyBorder="1">
      <alignment vertical="center"/>
    </xf>
    <xf numFmtId="164" fontId="5" fillId="0" borderId="3" xfId="0" applyNumberFormat="1" applyFont="1" applyBorder="1" applyAlignment="1">
      <alignment horizontal="right" vertical="center"/>
    </xf>
    <xf numFmtId="0" fontId="4" fillId="0" borderId="2" xfId="0" applyFont="1" applyBorder="1">
      <alignment vertical="center"/>
    </xf>
    <xf numFmtId="165" fontId="4" fillId="0" borderId="0" xfId="0" applyNumberFormat="1" applyFont="1" applyBorder="1">
      <alignment vertical="center"/>
    </xf>
    <xf numFmtId="184" fontId="4" fillId="0" borderId="0" xfId="0" applyNumberFormat="1" applyFont="1" applyBorder="1" applyAlignment="1">
      <alignment horizontal="right" vertical="center"/>
    </xf>
    <xf numFmtId="164" fontId="5" fillId="0" borderId="0" xfId="0" applyNumberFormat="1" applyFont="1" applyBorder="1" applyAlignment="1">
      <alignment horizontal="right" vertical="center"/>
    </xf>
    <xf numFmtId="164" fontId="4" fillId="0" borderId="0" xfId="0" applyNumberFormat="1" applyFont="1" applyBorder="1" applyAlignment="1">
      <alignment horizontal="right" vertical="center"/>
    </xf>
    <xf numFmtId="165" fontId="5" fillId="0" borderId="15" xfId="0" applyNumberFormat="1" applyFont="1" applyBorder="1" applyAlignment="1">
      <alignment horizontal="right" vertical="center"/>
    </xf>
    <xf numFmtId="0" fontId="8" fillId="0" borderId="7" xfId="1" applyFont="1" applyFill="1" applyBorder="1" applyAlignment="1" applyProtection="1">
      <alignment vertical="center"/>
    </xf>
    <xf numFmtId="164" fontId="4" fillId="0" borderId="8" xfId="0" applyNumberFormat="1" applyFont="1" applyBorder="1" applyAlignment="1">
      <alignment horizontal="right" vertical="center"/>
    </xf>
    <xf numFmtId="165" fontId="5" fillId="0" borderId="5" xfId="0" applyNumberFormat="1" applyFont="1" applyBorder="1" applyAlignment="1">
      <alignment horizontal="right" vertical="center"/>
    </xf>
    <xf numFmtId="0" fontId="5" fillId="0" borderId="12" xfId="0" applyFont="1" applyBorder="1">
      <alignment vertical="center"/>
    </xf>
    <xf numFmtId="0" fontId="9" fillId="0" borderId="0" xfId="0" applyFont="1" applyBorder="1">
      <alignment vertical="center"/>
    </xf>
    <xf numFmtId="0" fontId="4" fillId="0" borderId="0" xfId="0" applyFont="1" applyBorder="1" applyAlignment="1">
      <alignment horizontal="center" vertical="center" wrapText="1"/>
    </xf>
    <xf numFmtId="0" fontId="4" fillId="0" borderId="0" xfId="0" quotePrefix="1" applyFont="1" applyBorder="1" applyAlignment="1">
      <alignment horizontal="left" vertical="center"/>
    </xf>
    <xf numFmtId="0" fontId="4" fillId="0" borderId="0" xfId="0" quotePrefix="1" applyFont="1" applyBorder="1" applyAlignment="1">
      <alignment horizontal="center" vertical="center" wrapText="1"/>
    </xf>
    <xf numFmtId="0" fontId="4" fillId="0" borderId="0" xfId="0" quotePrefix="1" applyFont="1" applyBorder="1" applyAlignment="1">
      <alignment vertical="center" wrapText="1"/>
    </xf>
    <xf numFmtId="0" fontId="4" fillId="0" borderId="0" xfId="0" quotePrefix="1" applyFont="1" applyBorder="1" applyAlignment="1">
      <alignment horizontal="right" vertical="center" wrapText="1"/>
    </xf>
    <xf numFmtId="0" fontId="4" fillId="0" borderId="0" xfId="0" quotePrefix="1" applyFont="1" applyBorder="1" applyAlignment="1">
      <alignment vertical="center"/>
    </xf>
    <xf numFmtId="0" fontId="4" fillId="0" borderId="0" xfId="0" quotePrefix="1" applyFont="1" applyBorder="1" applyAlignment="1">
      <alignment horizontal="center" vertical="center"/>
    </xf>
    <xf numFmtId="0" fontId="4" fillId="0" borderId="0" xfId="0" quotePrefix="1" applyFont="1" applyBorder="1" applyAlignment="1">
      <alignment horizontal="right" vertical="center"/>
    </xf>
    <xf numFmtId="0" fontId="4" fillId="0" borderId="0" xfId="0" applyFont="1" applyBorder="1" applyAlignment="1">
      <alignment vertical="center"/>
    </xf>
    <xf numFmtId="173" fontId="4" fillId="0" borderId="0" xfId="0" applyNumberFormat="1" applyFont="1" applyBorder="1" applyAlignment="1">
      <alignment horizontal="center" vertical="center"/>
    </xf>
    <xf numFmtId="0" fontId="4" fillId="0" borderId="2" xfId="0" applyFont="1" applyBorder="1" applyAlignment="1">
      <alignment horizontal="left" vertical="center"/>
    </xf>
    <xf numFmtId="0" fontId="5" fillId="0" borderId="5" xfId="0" applyFont="1" applyBorder="1" applyAlignment="1">
      <alignment horizontal="right" vertical="center"/>
    </xf>
    <xf numFmtId="165" fontId="4" fillId="0" borderId="5" xfId="0" applyNumberFormat="1" applyFont="1" applyBorder="1" applyAlignment="1">
      <alignment horizontal="right" vertical="center"/>
    </xf>
    <xf numFmtId="165" fontId="5" fillId="0" borderId="8" xfId="0" applyNumberFormat="1"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center" vertical="center"/>
    </xf>
    <xf numFmtId="0" fontId="2" fillId="0" borderId="0" xfId="1" applyBorder="1" applyAlignment="1" applyProtection="1">
      <alignment vertical="center" wrapText="1"/>
    </xf>
  </cellXfs>
  <cellStyles count="2">
    <cellStyle name="ハイパーリンク" xfId="1" builtinId="8"/>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0</xdr:row>
      <xdr:rowOff>19050</xdr:rowOff>
    </xdr:from>
    <xdr:to>
      <xdr:col>6</xdr:col>
      <xdr:colOff>1850573</xdr:colOff>
      <xdr:row>0</xdr:row>
      <xdr:rowOff>1476375</xdr:rowOff>
    </xdr:to>
    <xdr:pic>
      <xdr:nvPicPr>
        <xdr:cNvPr id="2" name="図 1" descr="JB logo.png"/>
        <xdr:cNvPicPr>
          <a:picLocks noChangeAspect="1"/>
        </xdr:cNvPicPr>
      </xdr:nvPicPr>
      <xdr:blipFill>
        <a:blip xmlns:r="http://schemas.openxmlformats.org/officeDocument/2006/relationships" r:embed="rId1" cstate="print"/>
        <a:stretch>
          <a:fillRect/>
        </a:stretch>
      </xdr:blipFill>
      <xdr:spPr>
        <a:xfrm>
          <a:off x="5753100" y="19050"/>
          <a:ext cx="1866900" cy="1457325"/>
        </a:xfrm>
        <a:prstGeom prst="rect">
          <a:avLst/>
        </a:prstGeom>
      </xdr:spPr>
    </xdr:pic>
    <xdr:clientData/>
  </xdr:twoCellAnchor>
  <xdr:oneCellAnchor>
    <xdr:from>
      <xdr:col>4</xdr:col>
      <xdr:colOff>66675</xdr:colOff>
      <xdr:row>0</xdr:row>
      <xdr:rowOff>19050</xdr:rowOff>
    </xdr:from>
    <xdr:ext cx="2181238" cy="1668918"/>
    <xdr:sp macro="" textlink="">
      <xdr:nvSpPr>
        <xdr:cNvPr id="1025" name="Frame1"/>
        <xdr:cNvSpPr txBox="1">
          <a:spLocks noChangeArrowheads="1"/>
        </xdr:cNvSpPr>
      </xdr:nvSpPr>
      <xdr:spPr bwMode="auto">
        <a:xfrm>
          <a:off x="1323975" y="19050"/>
          <a:ext cx="2181238" cy="1668918"/>
        </a:xfrm>
        <a:prstGeom prst="rect">
          <a:avLst/>
        </a:prstGeom>
        <a:noFill/>
        <a:ln w="9525">
          <a:noFill/>
          <a:miter lim="800000"/>
          <a:headEnd/>
          <a:tailEnd/>
        </a:ln>
      </xdr:spPr>
      <xdr:txBody>
        <a:bodyPr wrap="none" lIns="0" tIns="0" rIns="0" bIns="0" anchor="t" upright="1">
          <a:spAutoFit/>
        </a:bodyPr>
        <a:lstStyle/>
        <a:p>
          <a:pPr algn="ctr" rtl="0">
            <a:defRPr sz="1000"/>
          </a:pPr>
          <a:r>
            <a:rPr lang="nl-BE" altLang="ja-JP" sz="1400" b="0" i="0" u="none" strike="noStrike" baseline="0">
              <a:solidFill>
                <a:srgbClr val="000000"/>
              </a:solidFill>
              <a:latin typeface="Arial"/>
              <a:cs typeface="Arial"/>
            </a:rPr>
            <a:t>Japan Biking</a:t>
          </a:r>
        </a:p>
        <a:p>
          <a:pPr algn="ctr" rtl="0">
            <a:defRPr sz="1000"/>
          </a:pPr>
          <a:r>
            <a:rPr lang="nl-BE" altLang="ja-JP" sz="1200" b="0" i="0" u="none" strike="noStrike" baseline="0">
              <a:solidFill>
                <a:srgbClr val="000000"/>
              </a:solidFill>
              <a:latin typeface="Arial"/>
              <a:cs typeface="Arial"/>
            </a:rPr>
            <a:t>Fumoto 2-21, Izumi, Kagoshima</a:t>
          </a:r>
        </a:p>
        <a:p>
          <a:pPr algn="ctr" rtl="0">
            <a:defRPr sz="1000"/>
          </a:pPr>
          <a:r>
            <a:rPr lang="ja-JP" altLang="en-US" sz="1200" b="0" i="0" u="none" strike="noStrike" baseline="0">
              <a:solidFill>
                <a:srgbClr val="000000"/>
              </a:solidFill>
              <a:latin typeface="Arial"/>
              <a:cs typeface="Arial"/>
            </a:rPr>
            <a:t>鹿児島県出水市麓町</a:t>
          </a:r>
          <a:r>
            <a:rPr lang="en-US" altLang="ja-JP" sz="1200" b="0" i="0" u="none" strike="noStrike" baseline="0">
              <a:solidFill>
                <a:srgbClr val="000000"/>
              </a:solidFill>
              <a:latin typeface="Arial"/>
              <a:cs typeface="Arial"/>
            </a:rPr>
            <a:t>2-21</a:t>
          </a:r>
        </a:p>
        <a:p>
          <a:pPr algn="ctr" rtl="0">
            <a:defRPr sz="1000"/>
          </a:pPr>
          <a:r>
            <a:rPr lang="en-US" altLang="ja-JP" sz="1200" b="0" i="0" u="none" strike="noStrike" baseline="0">
              <a:solidFill>
                <a:srgbClr val="000000"/>
              </a:solidFill>
              <a:latin typeface="Arial"/>
              <a:cs typeface="Arial"/>
            </a:rPr>
            <a:t>〒 899-0204   </a:t>
          </a:r>
          <a:r>
            <a:rPr lang="nl-BE" altLang="ja-JP" sz="1200" b="0" i="0" u="none" strike="noStrike" baseline="0">
              <a:solidFill>
                <a:srgbClr val="000000"/>
              </a:solidFill>
              <a:latin typeface="Arial"/>
              <a:cs typeface="Arial"/>
            </a:rPr>
            <a:t>JAPAN</a:t>
          </a:r>
        </a:p>
        <a:p>
          <a:pPr algn="ctr" rtl="0">
            <a:defRPr sz="1000"/>
          </a:pPr>
          <a:r>
            <a:rPr lang="nl-BE" altLang="ja-JP" sz="1200" b="0" i="0" u="none" strike="noStrike" baseline="0">
              <a:solidFill>
                <a:srgbClr val="000000"/>
              </a:solidFill>
              <a:latin typeface="Arial"/>
              <a:cs typeface="Arial"/>
            </a:rPr>
            <a:t>Tel +81 (0)80 3226 1830</a:t>
          </a:r>
        </a:p>
        <a:p>
          <a:pPr algn="ctr" rtl="0">
            <a:defRPr sz="1000"/>
          </a:pPr>
          <a:r>
            <a:rPr lang="nl-BE" altLang="ja-JP" sz="1200" b="0" i="0" u="none" strike="noStrike" baseline="0">
              <a:solidFill>
                <a:srgbClr val="000000"/>
              </a:solidFill>
              <a:latin typeface="Arial"/>
              <a:cs typeface="Arial"/>
            </a:rPr>
            <a:t>Fax +81 (0)3 6745 7714</a:t>
          </a:r>
        </a:p>
        <a:p>
          <a:pPr algn="ctr" rtl="0">
            <a:defRPr sz="1000"/>
          </a:pPr>
          <a:r>
            <a:rPr lang="nl-BE" altLang="ja-JP" sz="1200" b="0" i="0" u="none" strike="noStrike" baseline="0">
              <a:solidFill>
                <a:srgbClr val="000000"/>
              </a:solidFill>
              <a:latin typeface="Arial"/>
              <a:cs typeface="Arial"/>
            </a:rPr>
            <a:t>japan.biking@gmail.com</a:t>
          </a:r>
        </a:p>
        <a:p>
          <a:pPr algn="ctr" rtl="0">
            <a:defRPr sz="1000"/>
          </a:pPr>
          <a:r>
            <a:rPr lang="nl-BE" altLang="ja-JP" sz="1200" b="0" i="0" u="none" strike="noStrike" baseline="0">
              <a:solidFill>
                <a:srgbClr val="000000"/>
              </a:solidFill>
              <a:latin typeface="Arial"/>
              <a:cs typeface="Arial"/>
            </a:rPr>
            <a:t>www.japanbiking.com</a:t>
          </a:r>
        </a:p>
        <a:p>
          <a:pPr algn="ctr" rtl="0">
            <a:defRPr sz="1000"/>
          </a:pPr>
          <a:endParaRPr lang="nl-BE" altLang="ja-JP" sz="1200" b="0" i="0" u="none" strike="noStrike" baseline="0">
            <a:solidFill>
              <a:srgbClr val="000000"/>
            </a:solidFill>
            <a:latin typeface="Arial"/>
            <a:cs typeface="Aria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zenjionsenwakou.jp/" TargetMode="External"/><Relationship Id="rId13" Type="http://schemas.openxmlformats.org/officeDocument/2006/relationships/hyperlink" Target="http://www.nagasaki-hostel.com/index.html" TargetMode="External"/><Relationship Id="rId3" Type="http://schemas.openxmlformats.org/officeDocument/2006/relationships/hyperlink" Target="http://www.japanbiking.com/?page_id=340" TargetMode="External"/><Relationship Id="rId7" Type="http://schemas.openxmlformats.org/officeDocument/2006/relationships/hyperlink" Target="http://www.marine-herb.net/" TargetMode="External"/><Relationship Id="rId12" Type="http://schemas.openxmlformats.org/officeDocument/2006/relationships/hyperlink" Target="http://www.onsen-navi.net/amuri/" TargetMode="External"/><Relationship Id="rId2" Type="http://schemas.openxmlformats.org/officeDocument/2006/relationships/hyperlink" Target="http://www.japanbiking.com/?page_id=33" TargetMode="External"/><Relationship Id="rId16" Type="http://schemas.openxmlformats.org/officeDocument/2006/relationships/drawing" Target="../drawings/drawing1.xml"/><Relationship Id="rId1" Type="http://schemas.openxmlformats.org/officeDocument/2006/relationships/hyperlink" Target="http://www.japanbiking.com/?page_id=33" TargetMode="External"/><Relationship Id="rId6" Type="http://schemas.openxmlformats.org/officeDocument/2006/relationships/hyperlink" Target="http://homepage2.nifty.com/ryokan-kaneko/" TargetMode="External"/><Relationship Id="rId11" Type="http://schemas.openxmlformats.org/officeDocument/2006/relationships/hyperlink" Target="http://megumisou.com/index7.html" TargetMode="External"/><Relationship Id="rId5" Type="http://schemas.openxmlformats.org/officeDocument/2006/relationships/hyperlink" Target="http://www.kamakura-guesthouse.com/" TargetMode="External"/><Relationship Id="rId15" Type="http://schemas.openxmlformats.org/officeDocument/2006/relationships/printerSettings" Target="../printerSettings/printerSettings1.bin"/><Relationship Id="rId10" Type="http://schemas.openxmlformats.org/officeDocument/2006/relationships/hyperlink" Target="http://hotorinite.exblog.jp/" TargetMode="External"/><Relationship Id="rId4" Type="http://schemas.openxmlformats.org/officeDocument/2006/relationships/hyperlink" Target="http://www.japanbiking.com/?page_id=953" TargetMode="External"/><Relationship Id="rId9" Type="http://schemas.openxmlformats.org/officeDocument/2006/relationships/hyperlink" Target="http://www.numazu-rs-hotel.com/" TargetMode="External"/><Relationship Id="rId14" Type="http://schemas.openxmlformats.org/officeDocument/2006/relationships/hyperlink" Target="http://hpgjp.main.jp/mituhamaso/" TargetMode="External"/></Relationships>
</file>

<file path=xl/worksheets/sheet1.xml><?xml version="1.0" encoding="utf-8"?>
<worksheet xmlns="http://schemas.openxmlformats.org/spreadsheetml/2006/main" xmlns:r="http://schemas.openxmlformats.org/officeDocument/2006/relationships">
  <dimension ref="B1:I48"/>
  <sheetViews>
    <sheetView tabSelected="1" zoomScale="55" zoomScaleNormal="55" workbookViewId="0">
      <selection activeCell="E9" sqref="E9"/>
    </sheetView>
  </sheetViews>
  <sheetFormatPr defaultRowHeight="15"/>
  <cols>
    <col min="1" max="1" width="1.42578125" style="27" customWidth="1"/>
    <col min="2" max="2" width="4.85546875" style="57" bestFit="1" customWidth="1"/>
    <col min="3" max="3" width="13.28515625" style="48" bestFit="1" customWidth="1"/>
    <col min="4" max="4" width="3.5703125" style="24" customWidth="1"/>
    <col min="5" max="5" width="58.42578125" style="27" customWidth="1"/>
    <col min="6" max="6" width="4.42578125" style="28" bestFit="1" customWidth="1"/>
    <col min="7" max="7" width="39.28515625" style="27" bestFit="1" customWidth="1"/>
    <col min="8" max="8" width="7.28515625" style="28" bestFit="1" customWidth="1"/>
    <col min="9" max="9" width="8.28515625" style="48" bestFit="1" customWidth="1"/>
    <col min="10" max="16384" width="9.140625" style="27"/>
  </cols>
  <sheetData>
    <row r="1" spans="2:9" ht="121.5" customHeight="1">
      <c r="E1" s="76"/>
    </row>
    <row r="2" spans="2:9" ht="7.5" customHeight="1">
      <c r="E2" s="76"/>
    </row>
    <row r="3" spans="2:9" ht="30">
      <c r="B3" s="7"/>
      <c r="C3" s="8"/>
      <c r="D3" s="9"/>
      <c r="E3" s="10" t="s">
        <v>6</v>
      </c>
      <c r="F3" s="11"/>
      <c r="G3" s="10" t="s">
        <v>3</v>
      </c>
      <c r="H3" s="86"/>
      <c r="I3" s="12"/>
    </row>
    <row r="4" spans="2:9" ht="6.75" customHeight="1">
      <c r="E4" s="5"/>
      <c r="G4" s="5"/>
    </row>
    <row r="5" spans="2:9" s="17" customFormat="1" ht="15.75" thickBot="1">
      <c r="B5" s="13" t="s">
        <v>37</v>
      </c>
      <c r="C5" s="14" t="s">
        <v>0</v>
      </c>
      <c r="D5" s="15" t="s">
        <v>21</v>
      </c>
      <c r="E5" s="16" t="s">
        <v>23</v>
      </c>
      <c r="F5" s="14" t="s">
        <v>1</v>
      </c>
      <c r="G5" s="16" t="s">
        <v>24</v>
      </c>
      <c r="H5" s="14" t="s">
        <v>15</v>
      </c>
      <c r="I5" s="91" t="s">
        <v>50</v>
      </c>
    </row>
    <row r="6" spans="2:9" s="21" customFormat="1" ht="5.25" customHeight="1">
      <c r="B6" s="18"/>
      <c r="C6" s="19"/>
      <c r="D6" s="20"/>
      <c r="F6" s="19"/>
      <c r="H6" s="19"/>
      <c r="I6" s="87"/>
    </row>
    <row r="7" spans="2:9">
      <c r="B7" s="22"/>
      <c r="C7" s="23" t="s">
        <v>33</v>
      </c>
      <c r="E7" s="25" t="s">
        <v>8</v>
      </c>
      <c r="F7" s="26"/>
      <c r="I7" s="88"/>
    </row>
    <row r="8" spans="2:9" ht="120">
      <c r="B8" s="22" t="s">
        <v>52</v>
      </c>
      <c r="C8" s="29">
        <v>40997</v>
      </c>
      <c r="D8" s="24">
        <v>1</v>
      </c>
      <c r="E8" s="5" t="s">
        <v>51</v>
      </c>
      <c r="F8" s="28">
        <f>(28.4+16.8+23.3)*1.1</f>
        <v>75.350000000000009</v>
      </c>
      <c r="G8" s="1" t="s">
        <v>60</v>
      </c>
      <c r="H8" s="28" t="s">
        <v>38</v>
      </c>
      <c r="I8" s="88">
        <v>7650</v>
      </c>
    </row>
    <row r="9" spans="2:9" ht="240">
      <c r="B9" s="22" t="s">
        <v>53</v>
      </c>
      <c r="C9" s="29">
        <v>40998</v>
      </c>
      <c r="D9" s="24">
        <v>2</v>
      </c>
      <c r="E9" s="5" t="s">
        <v>71</v>
      </c>
      <c r="F9" s="26">
        <f>(49.8+18.7)*1.1</f>
        <v>75.350000000000009</v>
      </c>
      <c r="G9" s="3" t="s">
        <v>61</v>
      </c>
      <c r="H9" s="28" t="s">
        <v>38</v>
      </c>
      <c r="I9" s="88">
        <v>6000</v>
      </c>
    </row>
    <row r="10" spans="2:9" ht="180">
      <c r="B10" s="22" t="s">
        <v>54</v>
      </c>
      <c r="C10" s="29">
        <v>40999</v>
      </c>
      <c r="D10" s="24">
        <v>3</v>
      </c>
      <c r="E10" s="5" t="s">
        <v>65</v>
      </c>
      <c r="F10" s="4">
        <f>(69.8+1.5)*1.1</f>
        <v>78.430000000000007</v>
      </c>
      <c r="G10" s="1" t="s">
        <v>62</v>
      </c>
      <c r="H10" s="28" t="s">
        <v>4</v>
      </c>
      <c r="I10" s="88">
        <v>2500</v>
      </c>
    </row>
    <row r="11" spans="2:9" ht="255">
      <c r="B11" s="22" t="s">
        <v>55</v>
      </c>
      <c r="C11" s="29">
        <v>41000</v>
      </c>
      <c r="D11" s="24">
        <v>4</v>
      </c>
      <c r="E11" s="5" t="s">
        <v>66</v>
      </c>
      <c r="F11" s="26">
        <f>(1.5+6.3+18.7+12.2+2.4+31.7+1.6)*1.1</f>
        <v>81.84</v>
      </c>
      <c r="G11" s="92" t="s">
        <v>59</v>
      </c>
      <c r="H11" s="28" t="s">
        <v>38</v>
      </c>
      <c r="I11" s="88">
        <v>6000</v>
      </c>
    </row>
    <row r="12" spans="2:9" ht="285">
      <c r="B12" s="22" t="s">
        <v>56</v>
      </c>
      <c r="C12" s="29">
        <v>41001</v>
      </c>
      <c r="D12" s="24">
        <v>5</v>
      </c>
      <c r="E12" s="5" t="s">
        <v>67</v>
      </c>
      <c r="F12" s="26">
        <f>(38.7+18.8)*1.1</f>
        <v>63.250000000000007</v>
      </c>
      <c r="G12" s="6" t="s">
        <v>63</v>
      </c>
      <c r="H12" s="28" t="s">
        <v>38</v>
      </c>
      <c r="I12" s="88">
        <v>6000</v>
      </c>
    </row>
    <row r="13" spans="2:9" ht="135">
      <c r="B13" s="22" t="s">
        <v>57</v>
      </c>
      <c r="C13" s="29">
        <v>41002</v>
      </c>
      <c r="D13" s="24">
        <v>6</v>
      </c>
      <c r="E13" s="5" t="s">
        <v>68</v>
      </c>
      <c r="F13" s="30">
        <f>(49.9+18.5)*1.1</f>
        <v>75.240000000000009</v>
      </c>
      <c r="G13" s="5" t="s">
        <v>64</v>
      </c>
      <c r="H13" s="28" t="s">
        <v>38</v>
      </c>
      <c r="I13" s="88">
        <v>6825</v>
      </c>
    </row>
    <row r="14" spans="2:9" ht="75">
      <c r="B14" s="22" t="s">
        <v>58</v>
      </c>
      <c r="C14" s="29">
        <v>41003</v>
      </c>
      <c r="D14" s="24">
        <v>7</v>
      </c>
      <c r="E14" s="5" t="s">
        <v>69</v>
      </c>
      <c r="F14" s="30">
        <f>(26.2+28.4)*1.1</f>
        <v>60.059999999999995</v>
      </c>
      <c r="I14" s="88"/>
    </row>
    <row r="15" spans="2:9" ht="6.75" customHeight="1">
      <c r="B15" s="31"/>
      <c r="C15" s="32"/>
      <c r="D15" s="33"/>
      <c r="E15" s="34"/>
      <c r="F15" s="35"/>
      <c r="G15" s="34"/>
      <c r="H15" s="36"/>
      <c r="I15" s="89"/>
    </row>
    <row r="16" spans="2:9" s="40" customFormat="1">
      <c r="B16" s="37"/>
      <c r="C16" s="38"/>
      <c r="D16" s="20"/>
      <c r="E16" s="39" t="s">
        <v>39</v>
      </c>
      <c r="F16" s="19"/>
      <c r="H16" s="19"/>
      <c r="I16" s="47">
        <f>SUM(I7:I13)</f>
        <v>34975</v>
      </c>
    </row>
    <row r="17" spans="2:9" s="40" customFormat="1">
      <c r="B17" s="37"/>
      <c r="C17" s="38"/>
      <c r="D17" s="20"/>
      <c r="E17" s="39"/>
      <c r="F17" s="19"/>
      <c r="H17" s="19"/>
      <c r="I17" s="47"/>
    </row>
    <row r="18" spans="2:9" s="40" customFormat="1" ht="5.25" customHeight="1">
      <c r="B18" s="41"/>
      <c r="C18" s="42"/>
      <c r="D18" s="43"/>
      <c r="E18" s="44"/>
      <c r="F18" s="45"/>
      <c r="G18" s="44"/>
      <c r="H18" s="46"/>
      <c r="I18" s="70"/>
    </row>
    <row r="19" spans="2:9" s="40" customFormat="1">
      <c r="B19" s="18"/>
      <c r="C19" s="23" t="s">
        <v>34</v>
      </c>
      <c r="D19" s="20"/>
      <c r="E19" s="39" t="s">
        <v>7</v>
      </c>
      <c r="F19" s="19"/>
      <c r="H19" s="19"/>
      <c r="I19" s="73"/>
    </row>
    <row r="20" spans="2:9" ht="30">
      <c r="B20" s="22" t="s">
        <v>52</v>
      </c>
      <c r="C20" s="29">
        <v>40997</v>
      </c>
      <c r="D20" s="24">
        <v>1</v>
      </c>
      <c r="E20" s="5" t="s">
        <v>9</v>
      </c>
      <c r="F20" s="26">
        <v>65</v>
      </c>
      <c r="G20" s="3" t="s">
        <v>49</v>
      </c>
      <c r="H20" s="28" t="s">
        <v>4</v>
      </c>
      <c r="I20" s="88">
        <v>3000</v>
      </c>
    </row>
    <row r="21" spans="2:9" ht="30">
      <c r="B21" s="22" t="s">
        <v>53</v>
      </c>
      <c r="C21" s="29">
        <v>40998</v>
      </c>
      <c r="D21" s="24">
        <v>2</v>
      </c>
      <c r="E21" s="5" t="s">
        <v>10</v>
      </c>
      <c r="F21" s="28">
        <v>48</v>
      </c>
      <c r="G21" s="3" t="s">
        <v>48</v>
      </c>
      <c r="H21" s="28" t="s">
        <v>4</v>
      </c>
      <c r="I21" s="88">
        <v>4500</v>
      </c>
    </row>
    <row r="22" spans="2:9" ht="60">
      <c r="B22" s="22" t="s">
        <v>54</v>
      </c>
      <c r="C22" s="29">
        <v>40999</v>
      </c>
      <c r="D22" s="24">
        <v>3</v>
      </c>
      <c r="E22" s="5" t="s">
        <v>11</v>
      </c>
      <c r="F22" s="28">
        <v>75</v>
      </c>
      <c r="G22" s="3" t="s">
        <v>47</v>
      </c>
      <c r="H22" s="28" t="s">
        <v>4</v>
      </c>
      <c r="I22" s="88">
        <v>4000</v>
      </c>
    </row>
    <row r="23" spans="2:9" ht="105">
      <c r="B23" s="22" t="s">
        <v>55</v>
      </c>
      <c r="C23" s="29">
        <v>41000</v>
      </c>
      <c r="D23" s="24">
        <v>4</v>
      </c>
      <c r="E23" s="5" t="s">
        <v>70</v>
      </c>
      <c r="F23" s="49">
        <v>65</v>
      </c>
      <c r="G23" s="1" t="s">
        <v>46</v>
      </c>
      <c r="H23" s="28" t="s">
        <v>4</v>
      </c>
      <c r="I23" s="88">
        <v>8400</v>
      </c>
    </row>
    <row r="24" spans="2:9" ht="60">
      <c r="B24" s="22" t="s">
        <v>56</v>
      </c>
      <c r="C24" s="29">
        <v>41001</v>
      </c>
      <c r="D24" s="24">
        <v>5</v>
      </c>
      <c r="E24" s="5" t="s">
        <v>12</v>
      </c>
      <c r="F24" s="49">
        <v>70</v>
      </c>
      <c r="G24" s="1" t="s">
        <v>45</v>
      </c>
      <c r="H24" s="28" t="s">
        <v>4</v>
      </c>
      <c r="I24" s="88">
        <v>5000</v>
      </c>
    </row>
    <row r="25" spans="2:9" ht="75">
      <c r="B25" s="22" t="s">
        <v>57</v>
      </c>
      <c r="C25" s="29">
        <v>41002</v>
      </c>
      <c r="D25" s="24">
        <v>6</v>
      </c>
      <c r="E25" s="5" t="s">
        <v>13</v>
      </c>
      <c r="F25" s="49">
        <v>63</v>
      </c>
      <c r="G25" s="3" t="s">
        <v>5</v>
      </c>
      <c r="H25" s="28" t="s">
        <v>4</v>
      </c>
      <c r="I25" s="88">
        <v>3000</v>
      </c>
    </row>
    <row r="26" spans="2:9" ht="30">
      <c r="B26" s="22" t="s">
        <v>58</v>
      </c>
      <c r="C26" s="29">
        <v>41003</v>
      </c>
      <c r="D26" s="24">
        <v>7</v>
      </c>
      <c r="E26" s="5" t="s">
        <v>14</v>
      </c>
      <c r="F26" s="49">
        <v>80</v>
      </c>
      <c r="I26" s="88"/>
    </row>
    <row r="27" spans="2:9" ht="6.75" customHeight="1">
      <c r="B27" s="31"/>
      <c r="C27" s="32"/>
      <c r="D27" s="33"/>
      <c r="E27" s="34"/>
      <c r="F27" s="35"/>
      <c r="G27" s="34"/>
      <c r="H27" s="36"/>
      <c r="I27" s="89"/>
    </row>
    <row r="28" spans="2:9" s="40" customFormat="1">
      <c r="B28" s="37"/>
      <c r="C28" s="38"/>
      <c r="D28" s="20"/>
      <c r="E28" s="39" t="s">
        <v>39</v>
      </c>
      <c r="F28" s="19"/>
      <c r="H28" s="19"/>
      <c r="I28" s="47">
        <f>SUM(I20:I26)</f>
        <v>27900</v>
      </c>
    </row>
    <row r="29" spans="2:9" s="40" customFormat="1">
      <c r="B29" s="37"/>
      <c r="C29" s="38"/>
      <c r="D29" s="20"/>
      <c r="E29" s="39"/>
      <c r="F29" s="19"/>
      <c r="H29" s="19"/>
      <c r="I29" s="47"/>
    </row>
    <row r="30" spans="2:9" s="74" customFormat="1" ht="15.75" thickBot="1">
      <c r="B30" s="50"/>
      <c r="C30" s="51"/>
      <c r="D30" s="15"/>
      <c r="E30" s="52" t="s">
        <v>2</v>
      </c>
      <c r="F30" s="14"/>
      <c r="G30" s="90" t="s">
        <v>31</v>
      </c>
      <c r="H30" s="14" t="s">
        <v>27</v>
      </c>
      <c r="I30" s="53" t="s">
        <v>32</v>
      </c>
    </row>
    <row r="31" spans="2:9" s="40" customFormat="1" ht="6.75" customHeight="1">
      <c r="B31" s="18"/>
      <c r="C31" s="38"/>
      <c r="D31" s="20"/>
      <c r="E31" s="39"/>
      <c r="F31" s="19"/>
      <c r="H31" s="19"/>
      <c r="I31" s="73"/>
    </row>
    <row r="32" spans="2:9">
      <c r="B32" s="22"/>
      <c r="C32" s="29"/>
      <c r="E32" s="2" t="s">
        <v>40</v>
      </c>
      <c r="G32" s="69">
        <v>60</v>
      </c>
      <c r="I32" s="55">
        <f>G32</f>
        <v>60</v>
      </c>
    </row>
    <row r="33" spans="2:9">
      <c r="B33" s="22"/>
      <c r="C33" s="29"/>
      <c r="E33" s="2" t="s">
        <v>41</v>
      </c>
      <c r="G33" s="69">
        <v>30</v>
      </c>
      <c r="H33" s="28">
        <v>7</v>
      </c>
      <c r="I33" s="55">
        <f>H33*G33</f>
        <v>210</v>
      </c>
    </row>
    <row r="34" spans="2:9">
      <c r="B34" s="22"/>
      <c r="C34" s="29"/>
      <c r="E34" s="2" t="s">
        <v>36</v>
      </c>
      <c r="G34" s="69">
        <v>20</v>
      </c>
      <c r="H34" s="28">
        <v>7</v>
      </c>
      <c r="I34" s="55">
        <f>H34*G34</f>
        <v>140</v>
      </c>
    </row>
    <row r="35" spans="2:9">
      <c r="B35" s="22"/>
      <c r="C35" s="29"/>
      <c r="E35" s="2" t="s">
        <v>42</v>
      </c>
      <c r="G35" s="69">
        <v>15</v>
      </c>
      <c r="I35" s="56"/>
    </row>
    <row r="36" spans="2:9">
      <c r="B36" s="22"/>
      <c r="C36" s="29"/>
      <c r="E36" s="5" t="s">
        <v>35</v>
      </c>
      <c r="I36" s="56"/>
    </row>
    <row r="37" spans="2:9" ht="6" customHeight="1">
      <c r="B37" s="31"/>
      <c r="C37" s="32"/>
      <c r="D37" s="33"/>
      <c r="E37" s="71"/>
      <c r="F37" s="36"/>
      <c r="G37" s="34"/>
      <c r="H37" s="36"/>
      <c r="I37" s="72"/>
    </row>
    <row r="38" spans="2:9" s="40" customFormat="1">
      <c r="B38" s="37"/>
      <c r="C38" s="38"/>
      <c r="D38" s="20"/>
      <c r="E38" s="39" t="s">
        <v>43</v>
      </c>
      <c r="F38" s="19"/>
      <c r="H38" s="19"/>
      <c r="I38" s="68">
        <f>SUM(I32:I37)</f>
        <v>410</v>
      </c>
    </row>
    <row r="39" spans="2:9">
      <c r="C39" s="29"/>
      <c r="E39" s="54"/>
      <c r="I39" s="69"/>
    </row>
    <row r="40" spans="2:9" s="40" customFormat="1">
      <c r="B40" s="58"/>
      <c r="C40" s="59"/>
      <c r="D40" s="60"/>
      <c r="E40" s="61" t="s">
        <v>28</v>
      </c>
      <c r="F40" s="62"/>
      <c r="G40" s="63"/>
      <c r="H40" s="62"/>
      <c r="I40" s="64">
        <f>I28/G48+I38</f>
        <v>765.64130014897819</v>
      </c>
    </row>
    <row r="41" spans="2:9">
      <c r="E41" s="75"/>
    </row>
    <row r="42" spans="2:9" ht="30">
      <c r="B42" s="7"/>
      <c r="C42" s="8"/>
      <c r="D42" s="9"/>
      <c r="E42" s="10" t="s">
        <v>44</v>
      </c>
      <c r="F42" s="11"/>
      <c r="G42" s="65"/>
      <c r="H42" s="11"/>
      <c r="I42" s="12"/>
    </row>
    <row r="43" spans="2:9">
      <c r="G43" s="5"/>
    </row>
    <row r="44" spans="2:9">
      <c r="B44" s="77" t="s">
        <v>17</v>
      </c>
      <c r="C44" s="27" t="s">
        <v>22</v>
      </c>
      <c r="D44" s="78"/>
      <c r="E44" s="79"/>
      <c r="F44" s="78"/>
      <c r="G44" s="79"/>
      <c r="I44" s="80"/>
    </row>
    <row r="45" spans="2:9">
      <c r="B45" s="77" t="s">
        <v>16</v>
      </c>
      <c r="C45" s="81" t="s">
        <v>19</v>
      </c>
    </row>
    <row r="46" spans="2:9">
      <c r="B46" s="81" t="s">
        <v>20</v>
      </c>
      <c r="C46" s="81" t="s">
        <v>18</v>
      </c>
      <c r="D46" s="82"/>
      <c r="E46" s="81"/>
      <c r="F46" s="82"/>
      <c r="G46" s="81"/>
      <c r="I46" s="83"/>
    </row>
    <row r="47" spans="2:9">
      <c r="B47" s="77" t="s">
        <v>25</v>
      </c>
      <c r="C47" s="84" t="s">
        <v>30</v>
      </c>
    </row>
    <row r="48" spans="2:9">
      <c r="B48" s="77" t="s">
        <v>29</v>
      </c>
      <c r="C48" s="81" t="s">
        <v>26</v>
      </c>
      <c r="D48" s="28"/>
      <c r="F48" s="85">
        <v>1</v>
      </c>
      <c r="G48" s="66">
        <v>78.4498313</v>
      </c>
      <c r="I48" s="67">
        <v>0.76704763399999998</v>
      </c>
    </row>
  </sheetData>
  <phoneticPr fontId="1"/>
  <hyperlinks>
    <hyperlink ref="E33" r:id="rId1" location="Fee"/>
    <hyperlink ref="E32" r:id="rId2" location="Fee"/>
    <hyperlink ref="E34" r:id="rId3" display="bike rental"/>
    <hyperlink ref="E35" r:id="rId4"/>
    <hyperlink ref="G20" r:id="rId5" display="Kamakura Guest House"/>
    <hyperlink ref="G21" r:id="rId6" display="Business Ryokan Kaneko"/>
    <hyperlink ref="G22" r:id="rId7" display="Marine Herb"/>
    <hyperlink ref="G23" r:id="rId8" display="Wakou Hotel"/>
    <hyperlink ref="G24" r:id="rId9" display="Riverside Hotel"/>
    <hyperlink ref="G25" r:id="rId10"/>
    <hyperlink ref="G11" r:id="rId11"/>
    <hyperlink ref="G8" r:id="rId12"/>
    <hyperlink ref="G10" r:id="rId13" display="Nagasaki - Akari Guesthouse"/>
    <hyperlink ref="G9" r:id="rId14"/>
  </hyperlinks>
  <pageMargins left="0.7" right="0.7" top="0.75" bottom="0.75" header="0.3" footer="0.3"/>
  <pageSetup paperSize="9" orientation="portrait" r:id="rId15"/>
  <drawing r:id="rId16"/>
</worksheet>
</file>

<file path=xl/worksheets/sheet2.xml><?xml version="1.0" encoding="utf-8"?>
<worksheet xmlns="http://schemas.openxmlformats.org/spreadsheetml/2006/main" xmlns:r="http://schemas.openxmlformats.org/officeDocument/2006/relationships">
  <dimension ref="A1"/>
  <sheetViews>
    <sheetView workbookViewId="0">
      <selection sqref="A1:XFD1048576"/>
    </sheetView>
  </sheetViews>
  <sheetFormatPr defaultColWidth="9" defaultRowHeight="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c:creator>
  <cp:lastModifiedBy>Yuko</cp:lastModifiedBy>
  <dcterms:created xsi:type="dcterms:W3CDTF">2011-12-19T15:43:49Z</dcterms:created>
  <dcterms:modified xsi:type="dcterms:W3CDTF">2012-02-16T16:30:26Z</dcterms:modified>
</cp:coreProperties>
</file>